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423 - Water Replacement\12910-North Boomerang NP PS Replacement\B. Purchasing\2. Bid Docs\a. Construction\CMAR Documents\Golf Course Irrigation Replacement\"/>
    </mc:Choice>
  </mc:AlternateContent>
  <xr:revisionPtr revIDLastSave="0" documentId="13_ncr:1_{143C1546-635C-49E1-9188-2739AF1339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e Proposal Summary" sheetId="1" r:id="rId1"/>
    <sheet name="Fee and Rate Worksheet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5" l="1"/>
  <c r="D77" i="1" s="1"/>
  <c r="J48" i="5"/>
  <c r="D76" i="1" s="1"/>
  <c r="I48" i="5"/>
  <c r="D75" i="1" s="1"/>
  <c r="H48" i="5"/>
  <c r="D74" i="1" s="1"/>
  <c r="G48" i="5"/>
  <c r="D73" i="1" s="1"/>
  <c r="F48" i="5"/>
  <c r="D72" i="1" s="1"/>
  <c r="E48" i="5"/>
  <c r="D71" i="1" s="1"/>
  <c r="D48" i="5"/>
  <c r="D70" i="1" s="1"/>
  <c r="D49" i="5" l="1"/>
  <c r="D78" i="1" l="1"/>
  <c r="E54" i="1"/>
  <c r="F50" i="1"/>
  <c r="F49" i="1"/>
  <c r="F48" i="1"/>
  <c r="F47" i="1"/>
  <c r="F46" i="1"/>
  <c r="F45" i="1"/>
  <c r="F44" i="1"/>
  <c r="F43" i="1"/>
  <c r="F41" i="1"/>
  <c r="F40" i="1"/>
  <c r="F39" i="1"/>
  <c r="F38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" i="1"/>
  <c r="F51" i="1" l="1"/>
  <c r="E53" i="1"/>
  <c r="E56" i="1" s="1"/>
  <c r="E55" i="1" l="1"/>
  <c r="E57" i="1" s="1"/>
  <c r="E58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l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<sst xmlns="http://schemas.openxmlformats.org/spreadsheetml/2006/main" count="237" uniqueCount="129">
  <si>
    <t>Boomerang Golf Links Front 9 Irrigation System Renovation Phase 2 GMP</t>
  </si>
  <si>
    <t>Bid Item #</t>
  </si>
  <si>
    <t>Description</t>
  </si>
  <si>
    <t>Plan Quantity</t>
  </si>
  <si>
    <t>Units (See Note 1)</t>
  </si>
  <si>
    <t>Unit Price</t>
  </si>
  <si>
    <t>Extension</t>
  </si>
  <si>
    <t>Mobilization</t>
  </si>
  <si>
    <t>LS</t>
  </si>
  <si>
    <t>Full circle valve in head with swing joint &amp; wire spaced at 65'</t>
  </si>
  <si>
    <t>EA</t>
  </si>
  <si>
    <t>Part circle valve in head with swing joint and wire spaced at 65'</t>
  </si>
  <si>
    <t>Part circle valve in head with tail nozzle, swing joint and wire spaced at 65'</t>
  </si>
  <si>
    <t>Full circle valve in head short radius sprinkler with swing joint and wire spaced at 50'</t>
  </si>
  <si>
    <t>Part circle valve in head short radius sprinkler with swing joint and wire spaced at 50'</t>
  </si>
  <si>
    <t>Part circle short radius block zone sprinkler and nozzle with swing joint, 40' spacing</t>
  </si>
  <si>
    <t>Part circle block zone sprinkler with swing joint spaced at 25'</t>
  </si>
  <si>
    <t>Quick coupler assembly</t>
  </si>
  <si>
    <t>Winter watering hydrant /QC assembly</t>
  </si>
  <si>
    <t xml:space="preserve">1" Electric valve assembly for short radius block zone sprinklers </t>
  </si>
  <si>
    <t xml:space="preserve">1.5" Electric valve assembly for block zone sprinklers </t>
  </si>
  <si>
    <t>Lateral isolation valve assembly on 6" mainline</t>
  </si>
  <si>
    <t>Lateral isolation valve assembly on 8" mainline</t>
  </si>
  <si>
    <t>Lateral isolation valve assembly on 10" mainline</t>
  </si>
  <si>
    <t>Mainline isolation valve assembly on 6" mainline</t>
  </si>
  <si>
    <t>Mainline isolation valve assembly on 8" mainline</t>
  </si>
  <si>
    <t>Mainline isolation valve assembly on 10" mainline</t>
  </si>
  <si>
    <t>Air release valve assembly on 6" mainline</t>
  </si>
  <si>
    <t>Air release valve assembly on 8" mainline</t>
  </si>
  <si>
    <t>Air release valve assembly on 10" mainline</t>
  </si>
  <si>
    <t>2" Drain on 2" lateral</t>
  </si>
  <si>
    <t>2" Drain valve assembly on 6" mainline</t>
  </si>
  <si>
    <t>2" Drain valve assembly on 8" mainline</t>
  </si>
  <si>
    <t>2" Drain valve assembly on 10" mainline</t>
  </si>
  <si>
    <t>2" Winter watering hydrant isolation valve on 6" mainline</t>
  </si>
  <si>
    <t>2" Winter watering hydrant isolation valve on 8" mainline</t>
  </si>
  <si>
    <t>2" Winter watering hydrant isolation valve on 10" mainline</t>
  </si>
  <si>
    <t>Weather station</t>
  </si>
  <si>
    <t>48 Station Controller</t>
  </si>
  <si>
    <t>64 Station Controller</t>
  </si>
  <si>
    <t>Winterization Connection</t>
  </si>
  <si>
    <t>Cross Connection Assembly</t>
  </si>
  <si>
    <t>Furnish and Install Cascade Industries Pond Aeration System at Hole #8</t>
  </si>
  <si>
    <t>Pipe</t>
  </si>
  <si>
    <t>2" DR11 HDPE Lateral Piping</t>
  </si>
  <si>
    <t>LF</t>
  </si>
  <si>
    <t>6" DR13.5 HDPE Mainline piping</t>
  </si>
  <si>
    <t>8" DR13.5 HDPE Mainline piping</t>
  </si>
  <si>
    <t>10" DR13.5 HDPE Mainline piping</t>
  </si>
  <si>
    <t>Power, Communication, Weather Station, Station and Common Wire</t>
  </si>
  <si>
    <t>#4-2 Direct Bury Power Wire</t>
  </si>
  <si>
    <t>#6-2 Direct Bury Power Wire</t>
  </si>
  <si>
    <t>#8-2 Direct Bury Power Wire</t>
  </si>
  <si>
    <t>#10-2 Direct Bury Power Wire</t>
  </si>
  <si>
    <t>Weather Station Comm Wire</t>
  </si>
  <si>
    <t>Toro Communication Wire</t>
  </si>
  <si>
    <t>#12 Common Wire</t>
  </si>
  <si>
    <t>#14 Station Wire</t>
  </si>
  <si>
    <t>TOTAL DIRECT CONSTRUCTION COSTS: (Labor, materials, permanent equipment, subcontracts, etc.)</t>
  </si>
  <si>
    <t>Item</t>
  </si>
  <si>
    <t>Total Phase 2 Construction Services Fee</t>
  </si>
  <si>
    <t>Units</t>
  </si>
  <si>
    <t>Amount</t>
  </si>
  <si>
    <t>A</t>
  </si>
  <si>
    <t>Estimated CMAR Contingency (GMP)</t>
  </si>
  <si>
    <t>PCT</t>
  </si>
  <si>
    <t>B</t>
  </si>
  <si>
    <t>General Conditions Cost (Job Indirect and Job Staff) (See Note 2)</t>
  </si>
  <si>
    <t>C</t>
  </si>
  <si>
    <t>Overhead Cost (Project and Home Office)</t>
  </si>
  <si>
    <t>D</t>
  </si>
  <si>
    <t>Profit</t>
  </si>
  <si>
    <t>E</t>
  </si>
  <si>
    <t>Insurance and Bond Cost</t>
  </si>
  <si>
    <t>SUBTOTAL DIRECT CONSTRUCTION + INDIRECT CONSTRUCTION + OVERHEAD + PROFIT + INSURANCE + BONDS</t>
  </si>
  <si>
    <t>Alternates</t>
  </si>
  <si>
    <t>Furnish and install Toro Infinity sprinklers for all green surface sprinklers.</t>
  </si>
  <si>
    <t>1. Measurement and units: L.S. = Lump Sum; L.F. = Linear Foot; Hr. = Hour; EA = Each, SF = Square Foot, LBS = Pounds, PCT = Percentage</t>
  </si>
  <si>
    <t>2. Estimated General Conditions Fee on Total Direct Construction Costs</t>
  </si>
  <si>
    <t xml:space="preserve">Note: Items B and E shall be in accordance with the definitions provided in the RFP. </t>
  </si>
  <si>
    <t>Boomerang Golf Links Front 9 Irrigation System Renovation Phase 1 Cost Proposal</t>
  </si>
  <si>
    <t>Instructions: To populate this table fill in related Fee and Rate Worksheet.</t>
  </si>
  <si>
    <t>Unit</t>
  </si>
  <si>
    <t>Total Phase 1 Preconstruction Services Fee</t>
  </si>
  <si>
    <t>A1</t>
  </si>
  <si>
    <t>Administration of Pre-Construction Phase Services</t>
  </si>
  <si>
    <t>A2</t>
  </si>
  <si>
    <t>Construction Management Plan</t>
  </si>
  <si>
    <t>A3</t>
  </si>
  <si>
    <t>Project Meetings: Design, Partnering, Progress and Kick-off</t>
  </si>
  <si>
    <t>A4</t>
  </si>
  <si>
    <t>Review of Design Documents</t>
  </si>
  <si>
    <t>A5</t>
  </si>
  <si>
    <t>Procurement Plan</t>
  </si>
  <si>
    <t>A6</t>
  </si>
  <si>
    <t>Preparation of GMP</t>
  </si>
  <si>
    <t>A7</t>
  </si>
  <si>
    <t>A8</t>
  </si>
  <si>
    <t>Total Phase 1 Pre-Construction Services Fee</t>
  </si>
  <si>
    <t>Spreadsheet Instructions:</t>
  </si>
  <si>
    <t>To arrive at the Proposer's calculated estimate of cost for Phase 1 Preconstruction services to be included in the Price Proposal Summary, enter the following values into the table:</t>
  </si>
  <si>
    <t>1. Proposed Preconstruction Labor Force in cells B8-B46</t>
  </si>
  <si>
    <t>2. Associated burden rate for the labor classification in the previous column in cells C8-C46</t>
  </si>
  <si>
    <t>3. Complete the estimated hours for each element of the preconstruction services in cells D10 through K47</t>
  </si>
  <si>
    <t>4. Once complete the cells are populated the final estimated cost for each element of the preconstruction services will be returned in cells D48-K48</t>
  </si>
  <si>
    <t>Cost Element:</t>
  </si>
  <si>
    <t>Phase 1 Preconstruction Hours</t>
  </si>
  <si>
    <t>Labor Classification</t>
  </si>
  <si>
    <t>Burdened Rate ($/hr)</t>
  </si>
  <si>
    <t>Project Executive</t>
  </si>
  <si>
    <t>(Additional Team Member)</t>
  </si>
  <si>
    <t>Project Manager</t>
  </si>
  <si>
    <t>Construction Manager</t>
  </si>
  <si>
    <t>Project Superintendent</t>
  </si>
  <si>
    <t>Project Administrator</t>
  </si>
  <si>
    <t>Project Field Engineer</t>
  </si>
  <si>
    <t>Project Estimator Lead</t>
  </si>
  <si>
    <t xml:space="preserve"> </t>
  </si>
  <si>
    <t>Project Schedule Lead</t>
  </si>
  <si>
    <t>Procurement Manager</t>
  </si>
  <si>
    <t>Quality Manager</t>
  </si>
  <si>
    <t>Project Accountant</t>
  </si>
  <si>
    <t>Buyer/Procurement Lead</t>
  </si>
  <si>
    <t>Safety Manager</t>
  </si>
  <si>
    <t>Commissioning/Startup Manager</t>
  </si>
  <si>
    <t>Start-up Engineer</t>
  </si>
  <si>
    <t>Other (identify)</t>
  </si>
  <si>
    <t>Phase I Preconstruction Fee Total</t>
  </si>
  <si>
    <t>NOTE: Proposer know they shall submit the costs for construction as defined in Attachment F of the RFP.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</si>
</sst>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[$$-409]#,##0"/>
    <numFmt numFmtId="166" formatCode="&quot;$&quot;#,##0"/>
  </numFmts>
  <fonts count="12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0">
    <xf numFmtId="0" fontId="0" fillId="0" borderId="0" xfId="0"/>
    <xf numFmtId="0" fontId="4" fillId="0" borderId="1" xfId="0" applyFont="1" applyBorder="1" applyAlignment="1">
      <alignment horizont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4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/>
    <xf numFmtId="0" fontId="0" fillId="2" borderId="2" xfId="0" applyFill="1" applyBorder="1" applyAlignment="1">
      <alignment vertical="center"/>
    </xf>
    <xf numFmtId="3" fontId="4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2" fillId="2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7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7" fillId="0" borderId="0" xfId="0" applyFont="1"/>
    <xf numFmtId="44" fontId="0" fillId="0" borderId="1" xfId="1" applyFont="1" applyBorder="1" applyAlignment="1">
      <alignment horizontal="center"/>
    </xf>
    <xf numFmtId="44" fontId="4" fillId="0" borderId="1" xfId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/>
    </xf>
    <xf numFmtId="44" fontId="4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2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4" borderId="1" xfId="0" applyFill="1" applyBorder="1"/>
    <xf numFmtId="0" fontId="0" fillId="2" borderId="1" xfId="0" applyFill="1" applyBorder="1" applyAlignment="1">
      <alignment horizontal="right"/>
    </xf>
    <xf numFmtId="0" fontId="7" fillId="2" borderId="1" xfId="0" applyFont="1" applyFill="1" applyBorder="1"/>
    <xf numFmtId="165" fontId="0" fillId="5" borderId="1" xfId="0" applyNumberForma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0" fontId="0" fillId="0" borderId="6" xfId="0" applyBorder="1"/>
    <xf numFmtId="165" fontId="0" fillId="0" borderId="1" xfId="1" applyNumberFormat="1" applyFont="1" applyFill="1" applyBorder="1" applyAlignment="1"/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9" fillId="0" borderId="11" xfId="0" applyFont="1" applyBorder="1"/>
    <xf numFmtId="0" fontId="10" fillId="0" borderId="11" xfId="0" applyFont="1" applyBorder="1"/>
    <xf numFmtId="0" fontId="8" fillId="0" borderId="2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0" xfId="0" applyFont="1" applyBorder="1" applyAlignment="1">
      <alignment vertical="center"/>
    </xf>
    <xf numFmtId="0" fontId="8" fillId="0" borderId="2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0" fillId="6" borderId="3" xfId="0" applyFill="1" applyBorder="1" applyAlignment="1">
      <alignment vertical="center"/>
    </xf>
    <xf numFmtId="44" fontId="0" fillId="5" borderId="23" xfId="1" applyFont="1" applyFill="1" applyBorder="1"/>
    <xf numFmtId="0" fontId="0" fillId="5" borderId="24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5" borderId="25" xfId="0" applyFill="1" applyBorder="1" applyAlignment="1">
      <alignment horizontal="center"/>
    </xf>
    <xf numFmtId="0" fontId="0" fillId="5" borderId="10" xfId="0" applyFill="1" applyBorder="1" applyAlignment="1">
      <alignment vertical="center"/>
    </xf>
    <xf numFmtId="0" fontId="0" fillId="5" borderId="23" xfId="0" applyFill="1" applyBorder="1" applyAlignment="1">
      <alignment horizontal="center"/>
    </xf>
    <xf numFmtId="0" fontId="0" fillId="6" borderId="4" xfId="0" applyFill="1" applyBorder="1" applyAlignment="1">
      <alignment vertic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4" xfId="0" applyFill="1" applyBorder="1" applyAlignment="1">
      <alignment vertical="center"/>
    </xf>
    <xf numFmtId="0" fontId="0" fillId="5" borderId="27" xfId="0" applyFill="1" applyBorder="1" applyAlignment="1">
      <alignment vertical="center"/>
    </xf>
    <xf numFmtId="0" fontId="0" fillId="5" borderId="28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0" xfId="0" applyFill="1" applyBorder="1" applyAlignment="1">
      <alignment horizontal="center" wrapText="1"/>
    </xf>
    <xf numFmtId="0" fontId="0" fillId="5" borderId="31" xfId="0" applyFill="1" applyBorder="1" applyAlignment="1">
      <alignment vertical="center"/>
    </xf>
    <xf numFmtId="44" fontId="0" fillId="5" borderId="32" xfId="0" applyNumberFormat="1" applyFill="1" applyBorder="1"/>
    <xf numFmtId="0" fontId="0" fillId="5" borderId="33" xfId="0" applyFill="1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0" borderId="18" xfId="0" applyBorder="1"/>
    <xf numFmtId="0" fontId="0" fillId="0" borderId="36" xfId="0" applyBorder="1"/>
    <xf numFmtId="166" fontId="0" fillId="0" borderId="37" xfId="1" applyNumberFormat="1" applyFont="1" applyBorder="1" applyAlignment="1">
      <alignment horizontal="center"/>
    </xf>
    <xf numFmtId="166" fontId="0" fillId="0" borderId="38" xfId="1" applyNumberFormat="1" applyFont="1" applyBorder="1" applyAlignment="1">
      <alignment horizontal="center"/>
    </xf>
    <xf numFmtId="166" fontId="0" fillId="0" borderId="39" xfId="1" applyNumberFormat="1" applyFont="1" applyBorder="1" applyAlignment="1">
      <alignment horizontal="center"/>
    </xf>
    <xf numFmtId="166" fontId="0" fillId="0" borderId="0" xfId="0" applyNumberFormat="1"/>
    <xf numFmtId="0" fontId="0" fillId="0" borderId="40" xfId="0" applyBorder="1"/>
    <xf numFmtId="0" fontId="11" fillId="0" borderId="0" xfId="0" applyFont="1"/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8" fillId="0" borderId="13" xfId="0" applyFont="1" applyBorder="1" applyAlignment="1">
      <alignment horizontal="right"/>
    </xf>
    <xf numFmtId="0" fontId="8" fillId="0" borderId="14" xfId="0" applyFont="1" applyBorder="1" applyAlignment="1">
      <alignment horizontal="right"/>
    </xf>
    <xf numFmtId="0" fontId="8" fillId="0" borderId="18" xfId="0" applyFont="1" applyBorder="1" applyAlignment="1">
      <alignment horizontal="right"/>
    </xf>
    <xf numFmtId="0" fontId="8" fillId="0" borderId="19" xfId="0" applyFont="1" applyBorder="1" applyAlignment="1">
      <alignment horizontal="right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5" xfId="0" applyFont="1" applyBorder="1" applyAlignment="1">
      <alignment horizontal="right"/>
    </xf>
    <xf numFmtId="0" fontId="8" fillId="0" borderId="17" xfId="0" applyFont="1" applyBorder="1" applyAlignment="1">
      <alignment horizontal="right"/>
    </xf>
    <xf numFmtId="166" fontId="0" fillId="0" borderId="18" xfId="0" applyNumberFormat="1" applyBorder="1" applyAlignment="1">
      <alignment horizontal="center"/>
    </xf>
    <xf numFmtId="166" fontId="0" fillId="0" borderId="19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zoomScaleNormal="100" workbookViewId="0">
      <selection activeCell="H12" sqref="H12"/>
    </sheetView>
  </sheetViews>
  <sheetFormatPr defaultRowHeight="12.75"/>
  <cols>
    <col min="2" max="2" width="53.5703125" customWidth="1"/>
    <col min="3" max="3" width="15.5703125" customWidth="1"/>
    <col min="4" max="4" width="17.42578125" customWidth="1"/>
    <col min="5" max="5" width="30.28515625" customWidth="1"/>
    <col min="6" max="6" width="33.5703125" customWidth="1"/>
    <col min="8" max="8" width="20.42578125" customWidth="1"/>
    <col min="9" max="9" width="31.42578125" customWidth="1"/>
  </cols>
  <sheetData>
    <row r="1" spans="1:7" ht="41.1" customHeight="1">
      <c r="A1" s="97" t="s">
        <v>0</v>
      </c>
      <c r="B1" s="98"/>
      <c r="C1" s="98"/>
      <c r="D1" s="98"/>
      <c r="E1" s="98"/>
      <c r="F1" s="98"/>
    </row>
    <row r="2" spans="1:7" ht="30" customHeight="1">
      <c r="A2" s="10" t="s">
        <v>1</v>
      </c>
      <c r="B2" s="3" t="s">
        <v>2</v>
      </c>
      <c r="C2" s="13" t="s">
        <v>3</v>
      </c>
      <c r="D2" s="13" t="s">
        <v>4</v>
      </c>
      <c r="E2" s="4" t="s">
        <v>5</v>
      </c>
      <c r="F2" s="4" t="s">
        <v>6</v>
      </c>
    </row>
    <row r="3" spans="1:7" ht="30" customHeight="1">
      <c r="A3" s="9">
        <v>1</v>
      </c>
      <c r="B3" s="7" t="s">
        <v>7</v>
      </c>
      <c r="C3" s="1">
        <v>1</v>
      </c>
      <c r="D3" s="1" t="s">
        <v>8</v>
      </c>
      <c r="E3" s="36"/>
      <c r="F3" s="36">
        <f>E3*C3</f>
        <v>0</v>
      </c>
    </row>
    <row r="4" spans="1:7" ht="30" customHeight="1">
      <c r="A4" s="9">
        <f>A3+1</f>
        <v>2</v>
      </c>
      <c r="B4" s="7" t="s">
        <v>9</v>
      </c>
      <c r="C4" s="1">
        <v>244</v>
      </c>
      <c r="D4" s="1" t="s">
        <v>10</v>
      </c>
      <c r="E4" s="36"/>
      <c r="F4" s="36">
        <f t="shared" ref="F4:F50" si="0">E4*C4</f>
        <v>0</v>
      </c>
      <c r="G4" s="2"/>
    </row>
    <row r="5" spans="1:7" ht="30" customHeight="1">
      <c r="A5" s="9">
        <f t="shared" ref="A5:A36" si="1">A4+1</f>
        <v>3</v>
      </c>
      <c r="B5" s="7" t="s">
        <v>11</v>
      </c>
      <c r="C5" s="1">
        <v>330</v>
      </c>
      <c r="D5" s="1" t="s">
        <v>10</v>
      </c>
      <c r="E5" s="36"/>
      <c r="F5" s="36">
        <f t="shared" si="0"/>
        <v>0</v>
      </c>
    </row>
    <row r="6" spans="1:7" ht="30" customHeight="1">
      <c r="A6" s="9">
        <f t="shared" si="1"/>
        <v>4</v>
      </c>
      <c r="B6" s="7" t="s">
        <v>12</v>
      </c>
      <c r="C6" s="1">
        <v>84</v>
      </c>
      <c r="D6" s="1" t="s">
        <v>10</v>
      </c>
      <c r="E6" s="36"/>
      <c r="F6" s="36">
        <f t="shared" si="0"/>
        <v>0</v>
      </c>
    </row>
    <row r="7" spans="1:7" ht="31.5" customHeight="1">
      <c r="A7" s="9">
        <f t="shared" si="1"/>
        <v>5</v>
      </c>
      <c r="B7" s="7" t="s">
        <v>13</v>
      </c>
      <c r="C7" s="1">
        <v>18</v>
      </c>
      <c r="D7" s="1" t="s">
        <v>10</v>
      </c>
      <c r="E7" s="36"/>
      <c r="F7" s="36">
        <f t="shared" si="0"/>
        <v>0</v>
      </c>
    </row>
    <row r="8" spans="1:7" ht="31.5" customHeight="1">
      <c r="A8" s="9">
        <f t="shared" si="1"/>
        <v>6</v>
      </c>
      <c r="B8" s="7" t="s">
        <v>14</v>
      </c>
      <c r="C8" s="1">
        <v>220</v>
      </c>
      <c r="D8" s="1" t="s">
        <v>10</v>
      </c>
      <c r="E8" s="36"/>
      <c r="F8" s="36">
        <f t="shared" si="0"/>
        <v>0</v>
      </c>
    </row>
    <row r="9" spans="1:7" ht="31.5" customHeight="1">
      <c r="A9" s="9">
        <f t="shared" si="1"/>
        <v>7</v>
      </c>
      <c r="B9" s="7" t="s">
        <v>15</v>
      </c>
      <c r="C9" s="1">
        <v>13</v>
      </c>
      <c r="D9" s="1" t="s">
        <v>10</v>
      </c>
      <c r="E9" s="36"/>
      <c r="F9" s="36">
        <f t="shared" si="0"/>
        <v>0</v>
      </c>
    </row>
    <row r="10" spans="1:7" ht="31.5" customHeight="1">
      <c r="A10" s="9">
        <f t="shared" si="1"/>
        <v>8</v>
      </c>
      <c r="B10" s="7" t="s">
        <v>16</v>
      </c>
      <c r="C10" s="1">
        <v>89</v>
      </c>
      <c r="D10" s="1" t="s">
        <v>10</v>
      </c>
      <c r="E10" s="36"/>
      <c r="F10" s="36">
        <f t="shared" si="0"/>
        <v>0</v>
      </c>
    </row>
    <row r="11" spans="1:7" ht="31.5" customHeight="1">
      <c r="A11" s="9">
        <f t="shared" si="1"/>
        <v>9</v>
      </c>
      <c r="B11" s="7" t="s">
        <v>17</v>
      </c>
      <c r="C11" s="1">
        <v>19</v>
      </c>
      <c r="D11" s="1" t="s">
        <v>10</v>
      </c>
      <c r="E11" s="36"/>
      <c r="F11" s="36">
        <f t="shared" si="0"/>
        <v>0</v>
      </c>
    </row>
    <row r="12" spans="1:7" ht="31.5" customHeight="1">
      <c r="A12" s="9">
        <f t="shared" si="1"/>
        <v>10</v>
      </c>
      <c r="B12" s="7" t="s">
        <v>18</v>
      </c>
      <c r="C12" s="1">
        <v>47</v>
      </c>
      <c r="D12" s="1" t="s">
        <v>10</v>
      </c>
      <c r="E12" s="36"/>
      <c r="F12" s="36">
        <f t="shared" si="0"/>
        <v>0</v>
      </c>
    </row>
    <row r="13" spans="1:7" ht="30" customHeight="1">
      <c r="A13" s="9">
        <f t="shared" si="1"/>
        <v>11</v>
      </c>
      <c r="B13" s="7" t="s">
        <v>19</v>
      </c>
      <c r="C13" s="1">
        <v>19</v>
      </c>
      <c r="D13" s="1" t="s">
        <v>10</v>
      </c>
      <c r="E13" s="36"/>
      <c r="F13" s="36">
        <f t="shared" si="0"/>
        <v>0</v>
      </c>
    </row>
    <row r="14" spans="1:7" ht="30" customHeight="1">
      <c r="A14" s="9">
        <f t="shared" si="1"/>
        <v>12</v>
      </c>
      <c r="B14" s="7" t="s">
        <v>20</v>
      </c>
      <c r="C14" s="1">
        <v>3</v>
      </c>
      <c r="D14" s="1" t="s">
        <v>10</v>
      </c>
      <c r="E14" s="36"/>
      <c r="F14" s="36">
        <f t="shared" si="0"/>
        <v>0</v>
      </c>
    </row>
    <row r="15" spans="1:7" ht="30" customHeight="1">
      <c r="A15" s="9">
        <f t="shared" si="1"/>
        <v>13</v>
      </c>
      <c r="B15" s="7" t="s">
        <v>21</v>
      </c>
      <c r="C15" s="1">
        <v>87</v>
      </c>
      <c r="D15" s="1" t="s">
        <v>10</v>
      </c>
      <c r="E15" s="36"/>
      <c r="F15" s="36">
        <f t="shared" si="0"/>
        <v>0</v>
      </c>
    </row>
    <row r="16" spans="1:7" ht="30" customHeight="1">
      <c r="A16" s="9">
        <f t="shared" si="1"/>
        <v>14</v>
      </c>
      <c r="B16" s="7" t="s">
        <v>22</v>
      </c>
      <c r="C16" s="1">
        <v>66</v>
      </c>
      <c r="D16" s="1" t="s">
        <v>10</v>
      </c>
      <c r="E16" s="36"/>
      <c r="F16" s="36">
        <f t="shared" si="0"/>
        <v>0</v>
      </c>
    </row>
    <row r="17" spans="1:6" ht="30" customHeight="1">
      <c r="A17" s="9">
        <f t="shared" si="1"/>
        <v>15</v>
      </c>
      <c r="B17" s="7" t="s">
        <v>23</v>
      </c>
      <c r="C17" s="1">
        <v>2</v>
      </c>
      <c r="D17" s="1" t="s">
        <v>10</v>
      </c>
      <c r="E17" s="36"/>
      <c r="F17" s="36">
        <f t="shared" si="0"/>
        <v>0</v>
      </c>
    </row>
    <row r="18" spans="1:6" ht="30" customHeight="1">
      <c r="A18" s="9">
        <f t="shared" si="1"/>
        <v>16</v>
      </c>
      <c r="B18" s="7" t="s">
        <v>24</v>
      </c>
      <c r="C18" s="1">
        <v>10</v>
      </c>
      <c r="D18" s="1" t="s">
        <v>10</v>
      </c>
      <c r="E18" s="36"/>
      <c r="F18" s="36">
        <f t="shared" si="0"/>
        <v>0</v>
      </c>
    </row>
    <row r="19" spans="1:6" ht="30" customHeight="1">
      <c r="A19" s="9">
        <f t="shared" si="1"/>
        <v>17</v>
      </c>
      <c r="B19" s="7" t="s">
        <v>25</v>
      </c>
      <c r="C19" s="1">
        <v>6</v>
      </c>
      <c r="D19" s="1" t="s">
        <v>10</v>
      </c>
      <c r="E19" s="36"/>
      <c r="F19" s="36">
        <f t="shared" si="0"/>
        <v>0</v>
      </c>
    </row>
    <row r="20" spans="1:6" ht="30" customHeight="1">
      <c r="A20" s="9">
        <f t="shared" si="1"/>
        <v>18</v>
      </c>
      <c r="B20" s="7" t="s">
        <v>26</v>
      </c>
      <c r="C20" s="1">
        <v>0</v>
      </c>
      <c r="D20" s="1" t="s">
        <v>10</v>
      </c>
      <c r="E20" s="36"/>
      <c r="F20" s="36">
        <f t="shared" si="0"/>
        <v>0</v>
      </c>
    </row>
    <row r="21" spans="1:6" ht="30" customHeight="1">
      <c r="A21" s="9">
        <f t="shared" si="1"/>
        <v>19</v>
      </c>
      <c r="B21" s="7" t="s">
        <v>27</v>
      </c>
      <c r="C21" s="1">
        <v>3</v>
      </c>
      <c r="D21" s="1" t="s">
        <v>10</v>
      </c>
      <c r="E21" s="36"/>
      <c r="F21" s="36">
        <f t="shared" si="0"/>
        <v>0</v>
      </c>
    </row>
    <row r="22" spans="1:6" ht="30" customHeight="1">
      <c r="A22" s="9">
        <f t="shared" si="1"/>
        <v>20</v>
      </c>
      <c r="B22" s="7" t="s">
        <v>28</v>
      </c>
      <c r="C22" s="1">
        <v>0</v>
      </c>
      <c r="D22" s="1" t="s">
        <v>10</v>
      </c>
      <c r="E22" s="36"/>
      <c r="F22" s="36">
        <f t="shared" si="0"/>
        <v>0</v>
      </c>
    </row>
    <row r="23" spans="1:6" ht="30" customHeight="1">
      <c r="A23" s="9">
        <f t="shared" si="1"/>
        <v>21</v>
      </c>
      <c r="B23" s="7" t="s">
        <v>29</v>
      </c>
      <c r="C23" s="1">
        <v>0</v>
      </c>
      <c r="D23" s="1" t="s">
        <v>10</v>
      </c>
      <c r="E23" s="36"/>
      <c r="F23" s="36">
        <f t="shared" si="0"/>
        <v>0</v>
      </c>
    </row>
    <row r="24" spans="1:6" ht="30" customHeight="1">
      <c r="A24" s="9">
        <f t="shared" si="1"/>
        <v>22</v>
      </c>
      <c r="B24" s="7" t="s">
        <v>30</v>
      </c>
      <c r="C24" s="1">
        <v>0</v>
      </c>
      <c r="D24" s="1" t="s">
        <v>10</v>
      </c>
      <c r="E24" s="36"/>
      <c r="F24" s="36">
        <f t="shared" si="0"/>
        <v>0</v>
      </c>
    </row>
    <row r="25" spans="1:6" ht="30" customHeight="1">
      <c r="A25" s="9">
        <f t="shared" si="1"/>
        <v>23</v>
      </c>
      <c r="B25" s="7" t="s">
        <v>31</v>
      </c>
      <c r="C25" s="1">
        <v>1</v>
      </c>
      <c r="D25" s="1" t="s">
        <v>10</v>
      </c>
      <c r="E25" s="36"/>
      <c r="F25" s="36">
        <f t="shared" si="0"/>
        <v>0</v>
      </c>
    </row>
    <row r="26" spans="1:6" ht="30" customHeight="1">
      <c r="A26" s="9">
        <f t="shared" si="1"/>
        <v>24</v>
      </c>
      <c r="B26" s="7" t="s">
        <v>32</v>
      </c>
      <c r="C26" s="1">
        <v>1</v>
      </c>
      <c r="D26" s="1" t="s">
        <v>10</v>
      </c>
      <c r="E26" s="36"/>
      <c r="F26" s="36">
        <f t="shared" si="0"/>
        <v>0</v>
      </c>
    </row>
    <row r="27" spans="1:6" ht="30" customHeight="1">
      <c r="A27" s="9">
        <f t="shared" si="1"/>
        <v>25</v>
      </c>
      <c r="B27" s="7" t="s">
        <v>33</v>
      </c>
      <c r="C27" s="1">
        <v>2</v>
      </c>
      <c r="D27" s="1" t="s">
        <v>10</v>
      </c>
      <c r="E27" s="36"/>
      <c r="F27" s="36">
        <f t="shared" si="0"/>
        <v>0</v>
      </c>
    </row>
    <row r="28" spans="1:6" ht="30" customHeight="1">
      <c r="A28" s="9">
        <f t="shared" si="1"/>
        <v>26</v>
      </c>
      <c r="B28" s="7" t="s">
        <v>34</v>
      </c>
      <c r="C28" s="1">
        <v>27</v>
      </c>
      <c r="D28" s="1" t="s">
        <v>10</v>
      </c>
      <c r="E28" s="36"/>
      <c r="F28" s="36">
        <f t="shared" si="0"/>
        <v>0</v>
      </c>
    </row>
    <row r="29" spans="1:6" ht="30" customHeight="1">
      <c r="A29" s="9">
        <f t="shared" si="1"/>
        <v>27</v>
      </c>
      <c r="B29" s="7" t="s">
        <v>35</v>
      </c>
      <c r="C29" s="1">
        <v>17</v>
      </c>
      <c r="D29" s="1" t="s">
        <v>10</v>
      </c>
      <c r="E29" s="36"/>
      <c r="F29" s="36">
        <f t="shared" si="0"/>
        <v>0</v>
      </c>
    </row>
    <row r="30" spans="1:6" ht="30" customHeight="1">
      <c r="A30" s="9">
        <f t="shared" si="1"/>
        <v>28</v>
      </c>
      <c r="B30" s="7" t="s">
        <v>36</v>
      </c>
      <c r="C30" s="1">
        <v>0</v>
      </c>
      <c r="D30" s="1" t="s">
        <v>10</v>
      </c>
      <c r="E30" s="36"/>
      <c r="F30" s="36">
        <f t="shared" si="0"/>
        <v>0</v>
      </c>
    </row>
    <row r="31" spans="1:6" ht="30" customHeight="1">
      <c r="A31" s="9">
        <f t="shared" si="1"/>
        <v>29</v>
      </c>
      <c r="B31" s="7" t="s">
        <v>37</v>
      </c>
      <c r="C31" s="1">
        <v>1</v>
      </c>
      <c r="D31" s="1" t="s">
        <v>10</v>
      </c>
      <c r="E31" s="41"/>
      <c r="F31" s="36">
        <f t="shared" si="0"/>
        <v>0</v>
      </c>
    </row>
    <row r="32" spans="1:6" ht="30" customHeight="1">
      <c r="A32" s="9">
        <f t="shared" si="1"/>
        <v>30</v>
      </c>
      <c r="B32" s="7" t="s">
        <v>38</v>
      </c>
      <c r="C32" s="1">
        <v>4</v>
      </c>
      <c r="D32" s="1" t="s">
        <v>10</v>
      </c>
      <c r="E32" s="41"/>
      <c r="F32" s="36">
        <f t="shared" si="0"/>
        <v>0</v>
      </c>
    </row>
    <row r="33" spans="1:13" ht="30" customHeight="1">
      <c r="A33" s="9">
        <f t="shared" si="1"/>
        <v>31</v>
      </c>
      <c r="B33" s="7" t="s">
        <v>39</v>
      </c>
      <c r="C33" s="1">
        <v>14</v>
      </c>
      <c r="D33" s="1" t="s">
        <v>10</v>
      </c>
      <c r="E33" s="41"/>
      <c r="F33" s="36">
        <f t="shared" si="0"/>
        <v>0</v>
      </c>
    </row>
    <row r="34" spans="1:13" ht="30" customHeight="1">
      <c r="A34" s="9">
        <f t="shared" si="1"/>
        <v>32</v>
      </c>
      <c r="B34" s="7" t="s">
        <v>40</v>
      </c>
      <c r="C34" s="1">
        <v>1</v>
      </c>
      <c r="D34" s="1" t="s">
        <v>10</v>
      </c>
      <c r="E34" s="41"/>
      <c r="F34" s="36">
        <f t="shared" si="0"/>
        <v>0</v>
      </c>
    </row>
    <row r="35" spans="1:13" ht="30" customHeight="1">
      <c r="A35" s="9">
        <f t="shared" si="1"/>
        <v>33</v>
      </c>
      <c r="B35" s="7" t="s">
        <v>41</v>
      </c>
      <c r="C35" s="1">
        <v>1</v>
      </c>
      <c r="D35" s="1" t="s">
        <v>10</v>
      </c>
      <c r="E35" s="41"/>
      <c r="F35" s="36">
        <f t="shared" si="0"/>
        <v>0</v>
      </c>
    </row>
    <row r="36" spans="1:13" ht="24.95" customHeight="1">
      <c r="A36" s="9">
        <f t="shared" si="1"/>
        <v>34</v>
      </c>
      <c r="B36" s="21" t="s">
        <v>42</v>
      </c>
      <c r="C36" s="22">
        <v>1</v>
      </c>
      <c r="D36" s="18" t="s">
        <v>8</v>
      </c>
      <c r="E36" s="42"/>
      <c r="F36" s="36">
        <f t="shared" si="0"/>
        <v>0</v>
      </c>
      <c r="L36" s="5"/>
    </row>
    <row r="37" spans="1:13" ht="30" customHeight="1">
      <c r="A37" s="15"/>
      <c r="B37" s="13" t="s">
        <v>43</v>
      </c>
      <c r="C37" s="13" t="s">
        <v>3</v>
      </c>
      <c r="D37" s="13" t="s">
        <v>4</v>
      </c>
      <c r="E37" s="4" t="s">
        <v>5</v>
      </c>
      <c r="F37" s="4" t="s">
        <v>6</v>
      </c>
    </row>
    <row r="38" spans="1:13" ht="24.95" customHeight="1">
      <c r="A38" s="9">
        <f>A36+1</f>
        <v>35</v>
      </c>
      <c r="B38" s="7" t="s">
        <v>44</v>
      </c>
      <c r="C38" s="6">
        <v>47000</v>
      </c>
      <c r="D38" s="6" t="s">
        <v>45</v>
      </c>
      <c r="E38" s="43"/>
      <c r="F38" s="36">
        <f t="shared" si="0"/>
        <v>0</v>
      </c>
    </row>
    <row r="39" spans="1:13" ht="24.95" customHeight="1">
      <c r="A39" s="9">
        <f>A38+1</f>
        <v>36</v>
      </c>
      <c r="B39" s="7" t="s">
        <v>46</v>
      </c>
      <c r="C39" s="6">
        <v>7800</v>
      </c>
      <c r="D39" s="6" t="s">
        <v>45</v>
      </c>
      <c r="E39" s="36"/>
      <c r="F39" s="36">
        <f t="shared" si="0"/>
        <v>0</v>
      </c>
    </row>
    <row r="40" spans="1:13" ht="24.95" customHeight="1">
      <c r="A40" s="9">
        <f t="shared" ref="A40:A41" si="2">A39+1</f>
        <v>37</v>
      </c>
      <c r="B40" s="7" t="s">
        <v>47</v>
      </c>
      <c r="C40" s="6">
        <v>5600</v>
      </c>
      <c r="D40" s="6" t="s">
        <v>45</v>
      </c>
      <c r="E40" s="36"/>
      <c r="F40" s="36">
        <f t="shared" si="0"/>
        <v>0</v>
      </c>
    </row>
    <row r="41" spans="1:13" ht="24.95" customHeight="1">
      <c r="A41" s="9">
        <f t="shared" si="2"/>
        <v>38</v>
      </c>
      <c r="B41" s="7" t="s">
        <v>48</v>
      </c>
      <c r="C41" s="6">
        <v>240</v>
      </c>
      <c r="D41" s="6" t="s">
        <v>45</v>
      </c>
      <c r="E41" s="36"/>
      <c r="F41" s="36">
        <f t="shared" si="0"/>
        <v>0</v>
      </c>
    </row>
    <row r="42" spans="1:13" s="5" customFormat="1" ht="30" customHeight="1">
      <c r="A42" s="17"/>
      <c r="B42" s="14" t="s">
        <v>49</v>
      </c>
      <c r="C42" s="13" t="s">
        <v>3</v>
      </c>
      <c r="D42" s="13" t="s">
        <v>4</v>
      </c>
      <c r="E42" s="4" t="s">
        <v>5</v>
      </c>
      <c r="F42" s="4" t="s">
        <v>6</v>
      </c>
    </row>
    <row r="43" spans="1:13" s="5" customFormat="1" ht="30" customHeight="1">
      <c r="A43" s="9">
        <f>A41+1</f>
        <v>39</v>
      </c>
      <c r="B43" s="7" t="s">
        <v>50</v>
      </c>
      <c r="C43" s="12">
        <v>500</v>
      </c>
      <c r="D43" s="12" t="s">
        <v>45</v>
      </c>
      <c r="E43" s="44"/>
      <c r="F43" s="36">
        <f t="shared" si="0"/>
        <v>0</v>
      </c>
    </row>
    <row r="44" spans="1:13" s="5" customFormat="1" ht="30" customHeight="1">
      <c r="A44" s="9">
        <f>A43+1</f>
        <v>40</v>
      </c>
      <c r="B44" s="7" t="s">
        <v>51</v>
      </c>
      <c r="C44" s="12">
        <v>3200</v>
      </c>
      <c r="D44" s="12" t="s">
        <v>45</v>
      </c>
      <c r="E44" s="44"/>
      <c r="F44" s="36">
        <f t="shared" si="0"/>
        <v>0</v>
      </c>
    </row>
    <row r="45" spans="1:13" s="5" customFormat="1" ht="30" customHeight="1">
      <c r="A45" s="9">
        <f t="shared" ref="A45:A50" si="3">A44+1</f>
        <v>41</v>
      </c>
      <c r="B45" s="7" t="s">
        <v>52</v>
      </c>
      <c r="C45" s="12">
        <v>2000</v>
      </c>
      <c r="D45" s="12" t="s">
        <v>45</v>
      </c>
      <c r="E45" s="44"/>
      <c r="F45" s="36">
        <f t="shared" si="0"/>
        <v>0</v>
      </c>
    </row>
    <row r="46" spans="1:13" s="5" customFormat="1" ht="30" customHeight="1">
      <c r="A46" s="9">
        <f t="shared" si="3"/>
        <v>42</v>
      </c>
      <c r="B46" s="7" t="s">
        <v>53</v>
      </c>
      <c r="C46" s="12">
        <v>7000</v>
      </c>
      <c r="D46" s="12" t="s">
        <v>45</v>
      </c>
      <c r="E46" s="44"/>
      <c r="F46" s="36">
        <f t="shared" si="0"/>
        <v>0</v>
      </c>
    </row>
    <row r="47" spans="1:13" ht="24.95" customHeight="1">
      <c r="A47" s="9">
        <f t="shared" si="3"/>
        <v>43</v>
      </c>
      <c r="B47" s="7" t="s">
        <v>54</v>
      </c>
      <c r="C47" s="6">
        <v>0</v>
      </c>
      <c r="D47" s="12" t="s">
        <v>45</v>
      </c>
      <c r="E47" s="36"/>
      <c r="F47" s="36">
        <f t="shared" si="0"/>
        <v>0</v>
      </c>
      <c r="L47" s="5"/>
      <c r="M47" s="5"/>
    </row>
    <row r="48" spans="1:13" ht="24.95" customHeight="1">
      <c r="A48" s="9">
        <f t="shared" si="3"/>
        <v>44</v>
      </c>
      <c r="B48" s="7" t="s">
        <v>55</v>
      </c>
      <c r="C48" s="6">
        <v>14000</v>
      </c>
      <c r="D48" s="12" t="s">
        <v>45</v>
      </c>
      <c r="E48" s="36"/>
      <c r="F48" s="36">
        <f t="shared" si="0"/>
        <v>0</v>
      </c>
      <c r="L48" s="5"/>
      <c r="M48" s="5"/>
    </row>
    <row r="49" spans="1:13" ht="24.95" customHeight="1">
      <c r="A49" s="9">
        <f t="shared" si="3"/>
        <v>45</v>
      </c>
      <c r="B49" s="7" t="s">
        <v>56</v>
      </c>
      <c r="C49" s="6">
        <v>70000</v>
      </c>
      <c r="D49" s="12" t="s">
        <v>45</v>
      </c>
      <c r="E49" s="36"/>
      <c r="F49" s="36">
        <f t="shared" si="0"/>
        <v>0</v>
      </c>
      <c r="L49" s="5"/>
      <c r="M49" s="5"/>
    </row>
    <row r="50" spans="1:13" ht="24.95" customHeight="1">
      <c r="A50" s="9">
        <f t="shared" si="3"/>
        <v>46</v>
      </c>
      <c r="B50" s="7" t="s">
        <v>57</v>
      </c>
      <c r="C50" s="6">
        <v>700000</v>
      </c>
      <c r="D50" s="12" t="s">
        <v>45</v>
      </c>
      <c r="E50" s="36"/>
      <c r="F50" s="36">
        <f t="shared" si="0"/>
        <v>0</v>
      </c>
      <c r="L50" s="5"/>
      <c r="M50" s="5"/>
    </row>
    <row r="51" spans="1:13" ht="24.95" customHeight="1">
      <c r="A51" s="102" t="s">
        <v>58</v>
      </c>
      <c r="B51" s="103"/>
      <c r="C51" s="103"/>
      <c r="D51" s="103"/>
      <c r="E51" s="104"/>
      <c r="F51" s="36">
        <f>SUM(F3:F50)</f>
        <v>0</v>
      </c>
      <c r="L51" s="5"/>
      <c r="M51" s="5"/>
    </row>
    <row r="52" spans="1:13" ht="30" customHeight="1">
      <c r="A52" s="19" t="s">
        <v>59</v>
      </c>
      <c r="B52" s="3" t="s">
        <v>60</v>
      </c>
      <c r="C52" s="13" t="s">
        <v>61</v>
      </c>
      <c r="D52" s="13" t="s">
        <v>62</v>
      </c>
      <c r="E52" s="4" t="s">
        <v>6</v>
      </c>
      <c r="F52" s="33"/>
      <c r="L52" s="5"/>
    </row>
    <row r="53" spans="1:13" ht="24.95" customHeight="1">
      <c r="A53" s="20" t="s">
        <v>63</v>
      </c>
      <c r="B53" s="7" t="s">
        <v>64</v>
      </c>
      <c r="C53" s="26" t="s">
        <v>65</v>
      </c>
      <c r="D53" s="38">
        <v>0</v>
      </c>
      <c r="E53" s="37">
        <f>F51*D53</f>
        <v>0</v>
      </c>
      <c r="F53" s="27"/>
    </row>
    <row r="54" spans="1:13" ht="24.95" customHeight="1">
      <c r="A54" s="20" t="s">
        <v>66</v>
      </c>
      <c r="B54" s="7" t="s">
        <v>67</v>
      </c>
      <c r="C54" s="26" t="s">
        <v>8</v>
      </c>
      <c r="D54" s="37">
        <v>0</v>
      </c>
      <c r="E54" s="37">
        <f>D54</f>
        <v>0</v>
      </c>
      <c r="F54" s="27"/>
    </row>
    <row r="55" spans="1:13" ht="24.95" customHeight="1">
      <c r="A55" s="20" t="s">
        <v>68</v>
      </c>
      <c r="B55" s="7" t="s">
        <v>69</v>
      </c>
      <c r="C55" s="26" t="s">
        <v>65</v>
      </c>
      <c r="D55" s="38">
        <v>0</v>
      </c>
      <c r="E55" s="37">
        <f>(F51+E53+E54)*D55</f>
        <v>0</v>
      </c>
      <c r="F55" s="27"/>
    </row>
    <row r="56" spans="1:13" ht="24.95" customHeight="1">
      <c r="A56" s="20" t="s">
        <v>70</v>
      </c>
      <c r="B56" s="7" t="s">
        <v>71</v>
      </c>
      <c r="C56" s="26" t="s">
        <v>65</v>
      </c>
      <c r="D56" s="38">
        <v>0</v>
      </c>
      <c r="E56" s="39">
        <f>(F51+E53+E54)*D56</f>
        <v>0</v>
      </c>
      <c r="F56" s="28"/>
    </row>
    <row r="57" spans="1:13" ht="24.95" customHeight="1">
      <c r="A57" s="20" t="s">
        <v>72</v>
      </c>
      <c r="B57" s="25" t="s">
        <v>73</v>
      </c>
      <c r="C57" s="26" t="s">
        <v>65</v>
      </c>
      <c r="D57" s="38">
        <v>0</v>
      </c>
      <c r="E57" s="37">
        <f>(F51+E53+E54+E55+E56)*D57</f>
        <v>0</v>
      </c>
      <c r="F57" s="29"/>
    </row>
    <row r="58" spans="1:13" ht="43.5" customHeight="1">
      <c r="A58" s="99" t="s">
        <v>74</v>
      </c>
      <c r="B58" s="100"/>
      <c r="C58" s="100"/>
      <c r="D58" s="101"/>
      <c r="E58" s="40">
        <f>F51+E53+E54+E55+E56+E57</f>
        <v>0</v>
      </c>
      <c r="F58" s="30"/>
    </row>
    <row r="59" spans="1:13" s="5" customFormat="1" ht="30" customHeight="1">
      <c r="A59" s="11"/>
      <c r="B59" s="13" t="s">
        <v>75</v>
      </c>
      <c r="C59" s="13" t="s">
        <v>3</v>
      </c>
      <c r="D59" s="13" t="s">
        <v>61</v>
      </c>
      <c r="E59" s="16"/>
      <c r="F59" s="32"/>
    </row>
    <row r="60" spans="1:13" ht="39.950000000000003" customHeight="1">
      <c r="A60" s="9">
        <v>1</v>
      </c>
      <c r="B60" s="8" t="s">
        <v>76</v>
      </c>
      <c r="C60" s="7">
        <v>106</v>
      </c>
      <c r="D60" s="7" t="s">
        <v>10</v>
      </c>
      <c r="E60" s="8"/>
      <c r="F60" s="31"/>
    </row>
    <row r="62" spans="1:13">
      <c r="A62" s="23" t="s">
        <v>77</v>
      </c>
      <c r="B62" s="23"/>
      <c r="C62" s="24"/>
      <c r="D62" s="24"/>
      <c r="E62" s="24"/>
      <c r="F62" s="24"/>
      <c r="G62" s="24"/>
    </row>
    <row r="63" spans="1:13" s="34" customFormat="1">
      <c r="A63" s="24" t="s">
        <v>78</v>
      </c>
      <c r="B63"/>
      <c r="C63"/>
      <c r="D63"/>
      <c r="E63"/>
      <c r="F63"/>
    </row>
    <row r="64" spans="1:13" s="34" customFormat="1" ht="15">
      <c r="A64" s="35" t="s">
        <v>79</v>
      </c>
      <c r="B64"/>
      <c r="C64"/>
      <c r="D64"/>
      <c r="E64"/>
      <c r="F64"/>
    </row>
    <row r="66" spans="1:6" s="54" customFormat="1" ht="15">
      <c r="A66" s="54" t="s">
        <v>80</v>
      </c>
    </row>
    <row r="67" spans="1:6" s="54" customFormat="1" ht="15">
      <c r="A67" s="96" t="s">
        <v>81</v>
      </c>
    </row>
    <row r="68" spans="1:6" s="34" customFormat="1" ht="21.75" customHeight="1">
      <c r="A68" s="45" t="s">
        <v>59</v>
      </c>
      <c r="B68" s="45" t="s">
        <v>2</v>
      </c>
      <c r="C68" s="45" t="s">
        <v>82</v>
      </c>
      <c r="D68" s="45" t="s">
        <v>62</v>
      </c>
      <c r="E68"/>
      <c r="F68"/>
    </row>
    <row r="69" spans="1:6" s="34" customFormat="1" ht="21.75" customHeight="1">
      <c r="A69" s="46" t="s">
        <v>63</v>
      </c>
      <c r="B69" s="105" t="s">
        <v>83</v>
      </c>
      <c r="C69" s="106"/>
      <c r="D69" s="107"/>
      <c r="E69"/>
      <c r="F69"/>
    </row>
    <row r="70" spans="1:6" s="34" customFormat="1" ht="21.75" customHeight="1">
      <c r="A70" s="47" t="s">
        <v>84</v>
      </c>
      <c r="B70" s="48" t="s">
        <v>85</v>
      </c>
      <c r="C70" s="55" t="s">
        <v>8</v>
      </c>
      <c r="D70" s="49">
        <f>'Fee and Rate Worksheet'!D48</f>
        <v>0</v>
      </c>
    </row>
    <row r="71" spans="1:6" s="34" customFormat="1" ht="21.75" customHeight="1">
      <c r="A71" s="47" t="s">
        <v>86</v>
      </c>
      <c r="B71" s="48" t="s">
        <v>87</v>
      </c>
      <c r="C71" s="55" t="s">
        <v>8</v>
      </c>
      <c r="D71" s="49">
        <f>'Fee and Rate Worksheet'!E48</f>
        <v>0</v>
      </c>
    </row>
    <row r="72" spans="1:6" s="34" customFormat="1" ht="21.75" customHeight="1">
      <c r="A72" s="47" t="s">
        <v>88</v>
      </c>
      <c r="B72" s="48" t="s">
        <v>89</v>
      </c>
      <c r="C72" s="55" t="s">
        <v>8</v>
      </c>
      <c r="D72" s="49">
        <f>'Fee and Rate Worksheet'!F48</f>
        <v>0</v>
      </c>
    </row>
    <row r="73" spans="1:6" s="34" customFormat="1" ht="21.75" customHeight="1">
      <c r="A73" s="47" t="s">
        <v>90</v>
      </c>
      <c r="B73" s="48" t="s">
        <v>91</v>
      </c>
      <c r="C73" s="55" t="s">
        <v>8</v>
      </c>
      <c r="D73" s="49">
        <f>'Fee and Rate Worksheet'!G48</f>
        <v>0</v>
      </c>
    </row>
    <row r="74" spans="1:6" s="34" customFormat="1" ht="21.75" customHeight="1">
      <c r="A74" s="47" t="s">
        <v>92</v>
      </c>
      <c r="B74" s="48" t="s">
        <v>93</v>
      </c>
      <c r="C74" s="55" t="s">
        <v>8</v>
      </c>
      <c r="D74" s="49">
        <f>'Fee and Rate Worksheet'!H48</f>
        <v>0</v>
      </c>
    </row>
    <row r="75" spans="1:6" s="34" customFormat="1" ht="21.75" customHeight="1">
      <c r="A75" s="47" t="s">
        <v>94</v>
      </c>
      <c r="B75" s="48" t="s">
        <v>95</v>
      </c>
      <c r="C75" s="55" t="s">
        <v>8</v>
      </c>
      <c r="D75" s="49">
        <f>'Fee and Rate Worksheet'!I48</f>
        <v>0</v>
      </c>
    </row>
    <row r="76" spans="1:6" s="34" customFormat="1" ht="21.75" customHeight="1">
      <c r="A76" s="47" t="s">
        <v>96</v>
      </c>
      <c r="B76" s="48"/>
      <c r="C76" s="55" t="s">
        <v>8</v>
      </c>
      <c r="D76" s="49">
        <f>'Fee and Rate Worksheet'!J48</f>
        <v>0</v>
      </c>
    </row>
    <row r="77" spans="1:6" s="34" customFormat="1" ht="21.75" customHeight="1">
      <c r="A77" s="47" t="s">
        <v>97</v>
      </c>
      <c r="B77" s="48"/>
      <c r="C77" s="55" t="s">
        <v>8</v>
      </c>
      <c r="D77" s="49">
        <f>'Fee and Rate Worksheet'!K48</f>
        <v>0</v>
      </c>
    </row>
    <row r="78" spans="1:6" s="34" customFormat="1" ht="21.75" customHeight="1">
      <c r="A78" s="50"/>
      <c r="B78" s="51" t="s">
        <v>98</v>
      </c>
      <c r="C78" s="52"/>
      <c r="D78" s="53">
        <f>SUM(D70:D77)</f>
        <v>0</v>
      </c>
    </row>
  </sheetData>
  <mergeCells count="4">
    <mergeCell ref="A1:F1"/>
    <mergeCell ref="A58:D58"/>
    <mergeCell ref="A51:E51"/>
    <mergeCell ref="B69:D69"/>
  </mergeCells>
  <phoneticPr fontId="1" type="noConversion"/>
  <printOptions horizontalCentered="1" verticalCentered="1" gridLines="1"/>
  <pageMargins left="0.25" right="0.25" top="0.5" bottom="0.5" header="0.5" footer="0.5"/>
  <pageSetup scale="6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3A14-504F-4484-BD7F-6AB3FAAFACE2}">
  <sheetPr>
    <pageSetUpPr fitToPage="1"/>
  </sheetPr>
  <dimension ref="B1:P51"/>
  <sheetViews>
    <sheetView topLeftCell="B15" zoomScale="85" zoomScaleNormal="85" workbookViewId="0">
      <selection activeCell="L23" sqref="L23"/>
    </sheetView>
  </sheetViews>
  <sheetFormatPr defaultRowHeight="12.75"/>
  <cols>
    <col min="1" max="1" width="0" hidden="1" customWidth="1"/>
    <col min="2" max="2" width="30" customWidth="1"/>
    <col min="3" max="3" width="10.140625" customWidth="1"/>
    <col min="4" max="11" width="19.7109375" customWidth="1"/>
  </cols>
  <sheetData>
    <row r="1" spans="2:11" ht="18.75">
      <c r="B1" s="56" t="s">
        <v>99</v>
      </c>
      <c r="C1" s="57"/>
      <c r="D1" s="57"/>
      <c r="E1" s="57"/>
      <c r="F1" s="57"/>
      <c r="G1" s="57"/>
      <c r="H1" s="57"/>
      <c r="I1" s="57"/>
      <c r="J1" s="57"/>
      <c r="K1" s="57"/>
    </row>
    <row r="2" spans="2:11" ht="15" customHeight="1">
      <c r="B2" s="108" t="s">
        <v>100</v>
      </c>
      <c r="C2" s="108"/>
      <c r="D2" s="108"/>
      <c r="E2" s="108"/>
      <c r="F2" s="108"/>
      <c r="G2" s="108"/>
      <c r="H2" s="108"/>
      <c r="I2" s="108"/>
      <c r="J2" s="108"/>
      <c r="K2" s="108"/>
    </row>
    <row r="3" spans="2:11">
      <c r="B3" t="s">
        <v>101</v>
      </c>
    </row>
    <row r="4" spans="2:11">
      <c r="B4" t="s">
        <v>102</v>
      </c>
    </row>
    <row r="5" spans="2:11">
      <c r="B5" t="s">
        <v>103</v>
      </c>
    </row>
    <row r="6" spans="2:11" ht="13.5" thickBot="1">
      <c r="B6" t="s">
        <v>104</v>
      </c>
    </row>
    <row r="7" spans="2:11" ht="30" customHeight="1" thickBot="1">
      <c r="B7" s="109" t="s">
        <v>105</v>
      </c>
      <c r="C7" s="110"/>
      <c r="D7" s="113" t="s">
        <v>106</v>
      </c>
      <c r="E7" s="114"/>
      <c r="F7" s="114"/>
      <c r="G7" s="114"/>
      <c r="H7" s="114"/>
      <c r="I7" s="114"/>
      <c r="J7" s="114"/>
      <c r="K7" s="115"/>
    </row>
    <row r="8" spans="2:11" ht="30" customHeight="1" thickBot="1">
      <c r="B8" s="111"/>
      <c r="C8" s="112"/>
      <c r="D8" s="58" t="s">
        <v>84</v>
      </c>
      <c r="E8" s="58" t="s">
        <v>86</v>
      </c>
      <c r="F8" s="58" t="s">
        <v>88</v>
      </c>
      <c r="G8" s="58" t="s">
        <v>90</v>
      </c>
      <c r="H8" s="58" t="s">
        <v>92</v>
      </c>
      <c r="I8" s="59" t="s">
        <v>94</v>
      </c>
      <c r="J8" s="60" t="s">
        <v>96</v>
      </c>
      <c r="K8" s="61" t="s">
        <v>97</v>
      </c>
    </row>
    <row r="9" spans="2:11" s="65" customFormat="1" ht="49.5" customHeight="1" thickBot="1">
      <c r="B9" s="62" t="s">
        <v>107</v>
      </c>
      <c r="C9" s="63" t="s">
        <v>108</v>
      </c>
      <c r="D9" s="64" t="s">
        <v>85</v>
      </c>
      <c r="E9" s="64" t="s">
        <v>87</v>
      </c>
      <c r="F9" s="64" t="s">
        <v>89</v>
      </c>
      <c r="G9" s="64" t="s">
        <v>91</v>
      </c>
      <c r="H9" s="64" t="s">
        <v>93</v>
      </c>
      <c r="I9" s="64" t="s">
        <v>95</v>
      </c>
      <c r="J9" s="64"/>
      <c r="K9" s="64"/>
    </row>
    <row r="10" spans="2:11">
      <c r="B10" s="66" t="s">
        <v>109</v>
      </c>
      <c r="C10" s="67">
        <v>0</v>
      </c>
      <c r="D10" s="68"/>
      <c r="E10" s="68"/>
      <c r="F10" s="68"/>
      <c r="G10" s="68"/>
      <c r="H10" s="68"/>
      <c r="I10" s="68"/>
      <c r="J10" s="69"/>
      <c r="K10" s="70"/>
    </row>
    <row r="11" spans="2:11">
      <c r="B11" s="71" t="s">
        <v>110</v>
      </c>
      <c r="C11" s="67">
        <v>0</v>
      </c>
      <c r="D11" s="68"/>
      <c r="E11" s="68"/>
      <c r="F11" s="68"/>
      <c r="G11" s="68"/>
      <c r="H11" s="68"/>
      <c r="I11" s="68"/>
      <c r="J11" s="69"/>
      <c r="K11" s="72"/>
    </row>
    <row r="12" spans="2:11">
      <c r="B12" s="73" t="s">
        <v>111</v>
      </c>
      <c r="C12" s="67">
        <v>0</v>
      </c>
      <c r="D12" s="74"/>
      <c r="E12" s="68"/>
      <c r="F12" s="74"/>
      <c r="G12" s="74"/>
      <c r="H12" s="74"/>
      <c r="I12" s="74"/>
      <c r="J12" s="75"/>
      <c r="K12" s="76"/>
    </row>
    <row r="13" spans="2:11">
      <c r="B13" s="73" t="s">
        <v>111</v>
      </c>
      <c r="C13" s="67">
        <v>0</v>
      </c>
      <c r="D13" s="74"/>
      <c r="E13" s="68"/>
      <c r="F13" s="74"/>
      <c r="G13" s="74"/>
      <c r="H13" s="74"/>
      <c r="I13" s="74"/>
      <c r="J13" s="75"/>
      <c r="K13" s="76"/>
    </row>
    <row r="14" spans="2:11">
      <c r="B14" s="71" t="s">
        <v>110</v>
      </c>
      <c r="C14" s="67">
        <v>0</v>
      </c>
      <c r="D14" s="74"/>
      <c r="E14" s="68"/>
      <c r="F14" s="74"/>
      <c r="G14" s="74"/>
      <c r="H14" s="74"/>
      <c r="I14" s="74"/>
      <c r="J14" s="75"/>
      <c r="K14" s="76"/>
    </row>
    <row r="15" spans="2:11">
      <c r="B15" s="73" t="s">
        <v>112</v>
      </c>
      <c r="C15" s="67">
        <v>0</v>
      </c>
      <c r="D15" s="74"/>
      <c r="E15" s="68"/>
      <c r="F15" s="74"/>
      <c r="G15" s="74"/>
      <c r="H15" s="74"/>
      <c r="I15" s="74"/>
      <c r="J15" s="75"/>
      <c r="K15" s="76"/>
    </row>
    <row r="16" spans="2:11">
      <c r="B16" s="73" t="s">
        <v>112</v>
      </c>
      <c r="C16" s="67">
        <v>0</v>
      </c>
      <c r="D16" s="74"/>
      <c r="E16" s="68"/>
      <c r="F16" s="74"/>
      <c r="G16" s="74"/>
      <c r="H16" s="74"/>
      <c r="I16" s="74"/>
      <c r="J16" s="75"/>
      <c r="K16" s="76"/>
    </row>
    <row r="17" spans="2:16">
      <c r="B17" s="71" t="s">
        <v>110</v>
      </c>
      <c r="C17" s="67">
        <v>0</v>
      </c>
      <c r="D17" s="74"/>
      <c r="E17" s="68"/>
      <c r="F17" s="74"/>
      <c r="G17" s="74"/>
      <c r="H17" s="74"/>
      <c r="I17" s="74"/>
      <c r="J17" s="75"/>
      <c r="K17" s="76"/>
    </row>
    <row r="18" spans="2:16">
      <c r="B18" s="73" t="s">
        <v>113</v>
      </c>
      <c r="C18" s="67">
        <v>0</v>
      </c>
      <c r="D18" s="74"/>
      <c r="E18" s="68"/>
      <c r="F18" s="74"/>
      <c r="G18" s="74"/>
      <c r="H18" s="74"/>
      <c r="I18" s="74"/>
      <c r="J18" s="75"/>
      <c r="K18" s="76"/>
    </row>
    <row r="19" spans="2:16">
      <c r="B19" s="73" t="s">
        <v>113</v>
      </c>
      <c r="C19" s="67">
        <v>0</v>
      </c>
      <c r="D19" s="74"/>
      <c r="E19" s="68"/>
      <c r="F19" s="74"/>
      <c r="G19" s="74"/>
      <c r="H19" s="74"/>
      <c r="I19" s="74"/>
      <c r="J19" s="75"/>
      <c r="K19" s="76"/>
    </row>
    <row r="20" spans="2:16">
      <c r="B20" s="71" t="s">
        <v>110</v>
      </c>
      <c r="C20" s="67">
        <v>0</v>
      </c>
      <c r="D20" s="74"/>
      <c r="E20" s="68"/>
      <c r="F20" s="74"/>
      <c r="G20" s="74"/>
      <c r="H20" s="74"/>
      <c r="I20" s="74"/>
      <c r="J20" s="75"/>
      <c r="K20" s="76"/>
    </row>
    <row r="21" spans="2:16">
      <c r="B21" s="73" t="s">
        <v>114</v>
      </c>
      <c r="C21" s="67">
        <v>0</v>
      </c>
      <c r="D21" s="74"/>
      <c r="E21" s="68"/>
      <c r="F21" s="74"/>
      <c r="G21" s="74"/>
      <c r="H21" s="74"/>
      <c r="I21" s="74"/>
      <c r="J21" s="75"/>
      <c r="K21" s="76"/>
    </row>
    <row r="22" spans="2:16">
      <c r="B22" s="71" t="s">
        <v>110</v>
      </c>
      <c r="C22" s="67">
        <v>0</v>
      </c>
      <c r="D22" s="74"/>
      <c r="E22" s="68"/>
      <c r="F22" s="74"/>
      <c r="G22" s="74"/>
      <c r="H22" s="74"/>
      <c r="I22" s="74"/>
      <c r="J22" s="75"/>
      <c r="K22" s="76"/>
    </row>
    <row r="23" spans="2:16">
      <c r="B23" s="73" t="s">
        <v>115</v>
      </c>
      <c r="C23" s="67">
        <v>0</v>
      </c>
      <c r="D23" s="74"/>
      <c r="E23" s="68"/>
      <c r="F23" s="74"/>
      <c r="G23" s="74"/>
      <c r="H23" s="74"/>
      <c r="I23" s="74"/>
      <c r="J23" s="75"/>
      <c r="K23" s="76"/>
    </row>
    <row r="24" spans="2:16">
      <c r="B24" s="73" t="s">
        <v>115</v>
      </c>
      <c r="C24" s="67">
        <v>0</v>
      </c>
      <c r="D24" s="74"/>
      <c r="E24" s="68"/>
      <c r="F24" s="74"/>
      <c r="G24" s="74"/>
      <c r="H24" s="74"/>
      <c r="I24" s="74"/>
      <c r="J24" s="75"/>
      <c r="K24" s="76"/>
    </row>
    <row r="25" spans="2:16">
      <c r="B25" s="71" t="s">
        <v>110</v>
      </c>
      <c r="C25" s="67">
        <v>0</v>
      </c>
      <c r="D25" s="74"/>
      <c r="E25" s="68"/>
      <c r="F25" s="74"/>
      <c r="G25" s="74"/>
      <c r="H25" s="74"/>
      <c r="I25" s="74"/>
      <c r="J25" s="75"/>
      <c r="K25" s="76"/>
    </row>
    <row r="26" spans="2:16">
      <c r="B26" s="73" t="s">
        <v>116</v>
      </c>
      <c r="C26" s="67">
        <v>0</v>
      </c>
      <c r="D26" s="74"/>
      <c r="E26" s="68"/>
      <c r="F26" s="74"/>
      <c r="G26" s="74"/>
      <c r="H26" s="74"/>
      <c r="I26" s="74"/>
      <c r="J26" s="75"/>
      <c r="K26" s="76"/>
      <c r="P26" t="s">
        <v>117</v>
      </c>
    </row>
    <row r="27" spans="2:16">
      <c r="B27" s="71" t="s">
        <v>110</v>
      </c>
      <c r="C27" s="67">
        <v>0</v>
      </c>
      <c r="D27" s="74"/>
      <c r="E27" s="68"/>
      <c r="F27" s="74"/>
      <c r="G27" s="74"/>
      <c r="H27" s="74"/>
      <c r="I27" s="74"/>
      <c r="J27" s="75"/>
      <c r="K27" s="76"/>
    </row>
    <row r="28" spans="2:16">
      <c r="B28" s="71" t="s">
        <v>110</v>
      </c>
      <c r="C28" s="67">
        <v>0</v>
      </c>
      <c r="D28" s="74"/>
      <c r="E28" s="68"/>
      <c r="F28" s="74"/>
      <c r="G28" s="74"/>
      <c r="H28" s="74"/>
      <c r="I28" s="74"/>
      <c r="J28" s="75"/>
      <c r="K28" s="76"/>
    </row>
    <row r="29" spans="2:16">
      <c r="B29" s="71" t="s">
        <v>110</v>
      </c>
      <c r="C29" s="67">
        <v>0</v>
      </c>
      <c r="D29" s="74"/>
      <c r="E29" s="68"/>
      <c r="F29" s="74"/>
      <c r="G29" s="74"/>
      <c r="H29" s="74"/>
      <c r="I29" s="74"/>
      <c r="J29" s="75"/>
      <c r="K29" s="76"/>
    </row>
    <row r="30" spans="2:16">
      <c r="B30" s="71" t="s">
        <v>110</v>
      </c>
      <c r="C30" s="67">
        <v>0</v>
      </c>
      <c r="D30" s="74"/>
      <c r="E30" s="68"/>
      <c r="F30" s="74"/>
      <c r="G30" s="74"/>
      <c r="H30" s="74"/>
      <c r="I30" s="74"/>
      <c r="J30" s="75"/>
      <c r="K30" s="76"/>
    </row>
    <row r="31" spans="2:16">
      <c r="B31" s="73" t="s">
        <v>118</v>
      </c>
      <c r="C31" s="67">
        <v>0</v>
      </c>
      <c r="D31" s="74"/>
      <c r="E31" s="68"/>
      <c r="F31" s="74"/>
      <c r="G31" s="74"/>
      <c r="H31" s="74"/>
      <c r="I31" s="74"/>
      <c r="J31" s="75"/>
      <c r="K31" s="76"/>
      <c r="P31" t="s">
        <v>117</v>
      </c>
    </row>
    <row r="32" spans="2:16">
      <c r="B32" s="71" t="s">
        <v>110</v>
      </c>
      <c r="C32" s="67">
        <v>0</v>
      </c>
      <c r="D32" s="74"/>
      <c r="E32" s="68"/>
      <c r="F32" s="74"/>
      <c r="G32" s="74"/>
      <c r="H32" s="74"/>
      <c r="I32" s="74"/>
      <c r="J32" s="75"/>
      <c r="K32" s="76"/>
    </row>
    <row r="33" spans="2:13">
      <c r="B33" s="71" t="s">
        <v>110</v>
      </c>
      <c r="C33" s="67">
        <v>0</v>
      </c>
      <c r="D33" s="74"/>
      <c r="E33" s="68"/>
      <c r="F33" s="74"/>
      <c r="G33" s="74"/>
      <c r="H33" s="74"/>
      <c r="I33" s="74"/>
      <c r="J33" s="75"/>
      <c r="K33" s="76"/>
    </row>
    <row r="34" spans="2:13">
      <c r="B34" s="71" t="s">
        <v>110</v>
      </c>
      <c r="C34" s="67">
        <v>0</v>
      </c>
      <c r="D34" s="74"/>
      <c r="E34" s="68"/>
      <c r="F34" s="74"/>
      <c r="G34" s="74"/>
      <c r="H34" s="74"/>
      <c r="I34" s="74"/>
      <c r="J34" s="75"/>
      <c r="K34" s="76"/>
    </row>
    <row r="35" spans="2:13">
      <c r="B35" s="71" t="s">
        <v>110</v>
      </c>
      <c r="C35" s="67">
        <v>0</v>
      </c>
      <c r="D35" s="74"/>
      <c r="E35" s="68"/>
      <c r="F35" s="74"/>
      <c r="G35" s="74"/>
      <c r="H35" s="74"/>
      <c r="I35" s="74"/>
      <c r="J35" s="75"/>
      <c r="K35" s="76"/>
    </row>
    <row r="36" spans="2:13">
      <c r="B36" s="77" t="s">
        <v>119</v>
      </c>
      <c r="C36" s="67">
        <v>0</v>
      </c>
      <c r="D36" s="74"/>
      <c r="E36" s="68"/>
      <c r="F36" s="74"/>
      <c r="G36" s="74"/>
      <c r="H36" s="74"/>
      <c r="I36" s="74"/>
      <c r="J36" s="75"/>
      <c r="K36" s="76"/>
    </row>
    <row r="37" spans="2:13">
      <c r="B37" s="77" t="s">
        <v>120</v>
      </c>
      <c r="C37" s="67">
        <v>0</v>
      </c>
      <c r="D37" s="74"/>
      <c r="E37" s="68"/>
      <c r="F37" s="74"/>
      <c r="G37" s="74"/>
      <c r="H37" s="74"/>
      <c r="I37" s="74"/>
      <c r="J37" s="75"/>
      <c r="K37" s="76"/>
    </row>
    <row r="38" spans="2:13">
      <c r="B38" s="77" t="s">
        <v>121</v>
      </c>
      <c r="C38" s="67">
        <v>0</v>
      </c>
      <c r="D38" s="74"/>
      <c r="E38" s="68"/>
      <c r="F38" s="74"/>
      <c r="G38" s="74"/>
      <c r="H38" s="74"/>
      <c r="I38" s="74"/>
      <c r="J38" s="75"/>
      <c r="K38" s="76"/>
    </row>
    <row r="39" spans="2:13">
      <c r="B39" s="77" t="s">
        <v>122</v>
      </c>
      <c r="C39" s="67">
        <v>0</v>
      </c>
      <c r="D39" s="74"/>
      <c r="E39" s="68"/>
      <c r="F39" s="74"/>
      <c r="G39" s="74"/>
      <c r="H39" s="74"/>
      <c r="I39" s="74"/>
      <c r="J39" s="75"/>
      <c r="K39" s="76"/>
    </row>
    <row r="40" spans="2:13">
      <c r="B40" s="77" t="s">
        <v>123</v>
      </c>
      <c r="C40" s="67">
        <v>0</v>
      </c>
      <c r="D40" s="74"/>
      <c r="E40" s="68"/>
      <c r="F40" s="74"/>
      <c r="G40" s="74"/>
      <c r="H40" s="74"/>
      <c r="I40" s="74"/>
      <c r="J40" s="75"/>
      <c r="K40" s="76"/>
    </row>
    <row r="41" spans="2:13">
      <c r="B41" s="77" t="s">
        <v>124</v>
      </c>
      <c r="C41" s="67">
        <v>0</v>
      </c>
      <c r="D41" s="74"/>
      <c r="E41" s="68"/>
      <c r="F41" s="74"/>
      <c r="G41" s="74"/>
      <c r="H41" s="74"/>
      <c r="I41" s="74"/>
      <c r="J41" s="75"/>
      <c r="K41" s="76"/>
    </row>
    <row r="42" spans="2:13">
      <c r="B42" s="77" t="s">
        <v>125</v>
      </c>
      <c r="C42" s="67">
        <v>0</v>
      </c>
      <c r="D42" s="74"/>
      <c r="E42" s="68"/>
      <c r="F42" s="74"/>
      <c r="G42" s="74"/>
      <c r="H42" s="74"/>
      <c r="I42" s="74"/>
      <c r="J42" s="75"/>
      <c r="K42" s="76"/>
    </row>
    <row r="43" spans="2:13">
      <c r="B43" s="78" t="s">
        <v>126</v>
      </c>
      <c r="C43" s="67">
        <v>0</v>
      </c>
      <c r="D43" s="74"/>
      <c r="E43" s="68"/>
      <c r="F43" s="74"/>
      <c r="G43" s="74"/>
      <c r="H43" s="74"/>
      <c r="I43" s="74"/>
      <c r="J43" s="75"/>
      <c r="K43" s="76"/>
    </row>
    <row r="44" spans="2:13">
      <c r="B44" s="78" t="s">
        <v>126</v>
      </c>
      <c r="C44" s="67">
        <v>0</v>
      </c>
      <c r="D44" s="79"/>
      <c r="E44" s="68"/>
      <c r="F44" s="79"/>
      <c r="G44" s="79"/>
      <c r="H44" s="79"/>
      <c r="I44" s="79"/>
      <c r="J44" s="80"/>
      <c r="K44" s="81"/>
    </row>
    <row r="45" spans="2:13">
      <c r="B45" s="78" t="s">
        <v>126</v>
      </c>
      <c r="C45" s="67">
        <v>0</v>
      </c>
      <c r="D45" s="79"/>
      <c r="E45" s="68"/>
      <c r="F45" s="79"/>
      <c r="G45" s="79"/>
      <c r="H45" s="79"/>
      <c r="I45" s="79"/>
      <c r="J45" s="80"/>
      <c r="K45" s="81"/>
    </row>
    <row r="46" spans="2:13">
      <c r="B46" s="78" t="s">
        <v>126</v>
      </c>
      <c r="C46" s="67">
        <v>0</v>
      </c>
      <c r="D46" s="79"/>
      <c r="E46" s="82"/>
      <c r="F46" s="79"/>
      <c r="G46" s="79"/>
      <c r="H46" s="79"/>
      <c r="I46" s="79"/>
      <c r="J46" s="80"/>
      <c r="K46" s="81"/>
    </row>
    <row r="47" spans="2:13" ht="13.5" thickBot="1">
      <c r="B47" s="83" t="s">
        <v>126</v>
      </c>
      <c r="C47" s="84">
        <v>0</v>
      </c>
      <c r="D47" s="85"/>
      <c r="E47" s="86"/>
      <c r="F47" s="86"/>
      <c r="G47" s="86"/>
      <c r="H47" s="86"/>
      <c r="I47" s="86"/>
      <c r="J47" s="87"/>
      <c r="K47" s="88"/>
    </row>
    <row r="48" spans="2:13" ht="14.25" thickTop="1" thickBot="1">
      <c r="B48" s="89"/>
      <c r="C48" s="90"/>
      <c r="D48" s="91">
        <f>SUMPRODUCT(C10:C47,D10:D47)</f>
        <v>0</v>
      </c>
      <c r="E48" s="92">
        <f>SUMPRODUCT(C10:C47,E10:E47)</f>
        <v>0</v>
      </c>
      <c r="F48" s="93">
        <f>SUMPRODUCT(C10:C47,F10:F47)</f>
        <v>0</v>
      </c>
      <c r="G48" s="92">
        <f>SUMPRODUCT(C10:C47,G10:G47)</f>
        <v>0</v>
      </c>
      <c r="H48" s="92">
        <f>SUMPRODUCT(C10:C47,H10:H47)</f>
        <v>0</v>
      </c>
      <c r="I48" s="92">
        <f>SUMPRODUCT(C10:C47,I10:I47)</f>
        <v>0</v>
      </c>
      <c r="J48" s="92">
        <f>SUMPRODUCT(C10:C47,J10:J47)</f>
        <v>0</v>
      </c>
      <c r="K48" s="92">
        <f>SUMPRODUCT(C10:C47,K10:K47)</f>
        <v>0</v>
      </c>
      <c r="M48" s="94" t="s">
        <v>117</v>
      </c>
    </row>
    <row r="49" spans="2:6" ht="15.75" thickBot="1">
      <c r="B49" s="116" t="s">
        <v>127</v>
      </c>
      <c r="C49" s="117"/>
      <c r="D49" s="118">
        <f>SUM(D48:K48)</f>
        <v>0</v>
      </c>
      <c r="E49" s="119"/>
      <c r="F49" s="95"/>
    </row>
    <row r="51" spans="2:6">
      <c r="B51" t="s">
        <v>128</v>
      </c>
    </row>
  </sheetData>
  <mergeCells count="5">
    <mergeCell ref="B2:K2"/>
    <mergeCell ref="B7:C8"/>
    <mergeCell ref="D7:K7"/>
    <mergeCell ref="B49:C49"/>
    <mergeCell ref="D49:E49"/>
  </mergeCells>
  <pageMargins left="0.7" right="0.7" top="0.75" bottom="0.75" header="0.3" footer="0.3"/>
  <pageSetup paperSize="256" scale="5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</dc:creator>
  <cp:keywords/>
  <dc:description/>
  <cp:lastModifiedBy>Dan Nelson</cp:lastModifiedBy>
  <cp:revision/>
  <dcterms:created xsi:type="dcterms:W3CDTF">2008-02-20T20:53:59Z</dcterms:created>
  <dcterms:modified xsi:type="dcterms:W3CDTF">2025-02-13T18:33:50Z</dcterms:modified>
  <cp:category/>
  <cp:contentStatus/>
</cp:coreProperties>
</file>